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33" i="1" l="1"/>
  <c r="N31" i="1"/>
  <c r="M31" i="1"/>
  <c r="P31" i="1" s="1"/>
  <c r="L31" i="1"/>
  <c r="P30" i="1"/>
  <c r="N30" i="1"/>
  <c r="M30" i="1"/>
  <c r="L30" i="1"/>
  <c r="M29" i="1"/>
  <c r="L29" i="1"/>
  <c r="N29" i="1" s="1"/>
  <c r="P29" i="1" s="1"/>
  <c r="M28" i="1"/>
  <c r="P28" i="1" s="1"/>
  <c r="L28" i="1"/>
  <c r="N28" i="1" s="1"/>
  <c r="N27" i="1"/>
  <c r="M27" i="1"/>
  <c r="P27" i="1" s="1"/>
  <c r="L27" i="1"/>
  <c r="N26" i="1"/>
  <c r="P26" i="1" s="1"/>
  <c r="M26" i="1"/>
  <c r="L26" i="1"/>
  <c r="M25" i="1"/>
  <c r="L25" i="1"/>
  <c r="N25" i="1" s="1"/>
  <c r="P25" i="1" s="1"/>
  <c r="M24" i="1"/>
  <c r="L24" i="1"/>
  <c r="N24" i="1" s="1"/>
  <c r="N23" i="1"/>
  <c r="M23" i="1"/>
  <c r="P23" i="1" s="1"/>
  <c r="L23" i="1"/>
  <c r="N22" i="1"/>
  <c r="P22" i="1" s="1"/>
  <c r="M22" i="1"/>
  <c r="L22" i="1"/>
  <c r="M21" i="1"/>
  <c r="L21" i="1"/>
  <c r="N21" i="1" s="1"/>
  <c r="P21" i="1" s="1"/>
  <c r="M20" i="1"/>
  <c r="P20" i="1" s="1"/>
  <c r="L20" i="1"/>
  <c r="N20" i="1" s="1"/>
  <c r="N19" i="1"/>
  <c r="M19" i="1"/>
  <c r="P19" i="1" s="1"/>
  <c r="L19" i="1"/>
  <c r="N18" i="1"/>
  <c r="P18" i="1" s="1"/>
  <c r="M18" i="1"/>
  <c r="L18" i="1"/>
  <c r="M17" i="1"/>
  <c r="L17" i="1"/>
  <c r="N17" i="1" s="1"/>
  <c r="P17" i="1" s="1"/>
  <c r="M16" i="1"/>
  <c r="L16" i="1"/>
  <c r="N16" i="1" s="1"/>
  <c r="N15" i="1"/>
  <c r="M15" i="1"/>
  <c r="P15" i="1" s="1"/>
  <c r="L15" i="1"/>
  <c r="N14" i="1"/>
  <c r="P14" i="1" s="1"/>
  <c r="M14" i="1"/>
  <c r="L14" i="1"/>
  <c r="M13" i="1"/>
  <c r="L13" i="1"/>
  <c r="N13" i="1" s="1"/>
  <c r="P13" i="1" s="1"/>
  <c r="M12" i="1"/>
  <c r="P12" i="1" s="1"/>
  <c r="L12" i="1"/>
  <c r="N12" i="1" s="1"/>
  <c r="N11" i="1"/>
  <c r="M11" i="1"/>
  <c r="P11" i="1" s="1"/>
  <c r="L11" i="1"/>
  <c r="N10" i="1"/>
  <c r="P10" i="1" s="1"/>
  <c r="M10" i="1"/>
  <c r="L10" i="1"/>
  <c r="M9" i="1"/>
  <c r="L9" i="1"/>
  <c r="N9" i="1" s="1"/>
  <c r="P9" i="1" s="1"/>
  <c r="M8" i="1"/>
  <c r="L8" i="1"/>
  <c r="N8" i="1" s="1"/>
  <c r="N7" i="1"/>
  <c r="M7" i="1"/>
  <c r="P7" i="1" s="1"/>
  <c r="L7" i="1"/>
  <c r="N6" i="1"/>
  <c r="P6" i="1" s="1"/>
  <c r="M6" i="1"/>
  <c r="L6" i="1"/>
  <c r="M5" i="1"/>
  <c r="L5" i="1"/>
  <c r="N5" i="1" s="1"/>
  <c r="P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M4" i="1"/>
  <c r="L4" i="1"/>
  <c r="N4" i="1" s="1"/>
  <c r="A4" i="1"/>
  <c r="N3" i="1"/>
  <c r="M3" i="1"/>
  <c r="P3" i="1" s="1"/>
  <c r="L3" i="1"/>
  <c r="E1" i="1"/>
  <c r="F1" i="1" s="1"/>
  <c r="G1" i="1" s="1"/>
  <c r="H1" i="1" s="1"/>
  <c r="I1" i="1" s="1"/>
  <c r="J1" i="1" s="1"/>
  <c r="K1" i="1" s="1"/>
  <c r="D1" i="1"/>
  <c r="P8" i="1" l="1"/>
  <c r="P16" i="1"/>
  <c r="P24" i="1"/>
  <c r="P4" i="1"/>
</calcChain>
</file>

<file path=xl/sharedStrings.xml><?xml version="1.0" encoding="utf-8"?>
<sst xmlns="http://schemas.openxmlformats.org/spreadsheetml/2006/main" count="101" uniqueCount="65">
  <si>
    <t>Оценка</t>
  </si>
  <si>
    <t>Программа</t>
  </si>
  <si>
    <t>Обзор</t>
  </si>
  <si>
    <t>Эксперименты</t>
  </si>
  <si>
    <t>Сумма</t>
  </si>
  <si>
    <t>За обзор</t>
  </si>
  <si>
    <t>За оригинальную</t>
  </si>
  <si>
    <t>Оформление</t>
  </si>
  <si>
    <t>Полугодие</t>
  </si>
  <si>
    <t xml:space="preserve">Аношкина Татьяна </t>
  </si>
  <si>
    <t>Растения-очистители воды (элодея)</t>
  </si>
  <si>
    <t xml:space="preserve">Антропкина Анастасия </t>
  </si>
  <si>
    <t>Замерзание воды в электрическом поле</t>
  </si>
  <si>
    <t xml:space="preserve">Балаж Дмитрий </t>
  </si>
  <si>
    <t>Воздействие музыки на организм человека</t>
  </si>
  <si>
    <t xml:space="preserve">Булавкин Герман </t>
  </si>
  <si>
    <t>Влияние талой воды на прорастание семян</t>
  </si>
  <si>
    <t xml:space="preserve">Герасимов Александр </t>
  </si>
  <si>
    <t>Капиллярность</t>
  </si>
  <si>
    <t xml:space="preserve">Грико Никита </t>
  </si>
  <si>
    <t>Силумины</t>
  </si>
  <si>
    <t xml:space="preserve">Дергунов Денис </t>
  </si>
  <si>
    <t>Фракталы</t>
  </si>
  <si>
    <t xml:space="preserve">Ершов Николай </t>
  </si>
  <si>
    <t>*</t>
  </si>
  <si>
    <t>Падение легких тел разной формы в воздухе</t>
  </si>
  <si>
    <t xml:space="preserve">Ефремова Валерия </t>
  </si>
  <si>
    <t>Растения-очистители воды (эйхорния, элодея, аммания)</t>
  </si>
  <si>
    <t xml:space="preserve">Жалнина Софья </t>
  </si>
  <si>
    <t>Влияние микроволновой печи на свойства воды</t>
  </si>
  <si>
    <t xml:space="preserve">Журавлева Екатерина </t>
  </si>
  <si>
    <t>Графы</t>
  </si>
  <si>
    <t xml:space="preserve">Зверев Владислав </t>
  </si>
  <si>
    <t>Влияние озонации на воду</t>
  </si>
  <si>
    <t xml:space="preserve">Зиновьева Виктория </t>
  </si>
  <si>
    <t>Солнце и человек</t>
  </si>
  <si>
    <t xml:space="preserve">Колыганов Александр </t>
  </si>
  <si>
    <t xml:space="preserve">Кубанцева Дарья </t>
  </si>
  <si>
    <t>Электрический ток в воде: зависимость от времени, напряжения, состава</t>
  </si>
  <si>
    <t xml:space="preserve">Кубасов Дмитрий </t>
  </si>
  <si>
    <t>Движение волана бадминтона</t>
  </si>
  <si>
    <t xml:space="preserve">Кульнин Антон </t>
  </si>
  <si>
    <t>Пушка Гаусса</t>
  </si>
  <si>
    <t xml:space="preserve">Кутуков Сергей </t>
  </si>
  <si>
    <t>Наклонная плоскость</t>
  </si>
  <si>
    <t xml:space="preserve">Левцева Анастасия </t>
  </si>
  <si>
    <t xml:space="preserve">Лысаковская Дарья </t>
  </si>
  <si>
    <t>Диофантовы уравнения</t>
  </si>
  <si>
    <t xml:space="preserve">Максимов Владимир </t>
  </si>
  <si>
    <t>Композиты</t>
  </si>
  <si>
    <t xml:space="preserve">Малкина Анастасия </t>
  </si>
  <si>
    <t>Энергосбережение в доме</t>
  </si>
  <si>
    <t xml:space="preserve">Перункова Анжелика </t>
  </si>
  <si>
    <t>Очистка воды (хлорелла)</t>
  </si>
  <si>
    <t xml:space="preserve">Полякова Дарья </t>
  </si>
  <si>
    <t>Влияние электроприборов на человека и домашних животных</t>
  </si>
  <si>
    <t xml:space="preserve">Рыжайкина Анна </t>
  </si>
  <si>
    <t xml:space="preserve">Савельева Екатерина </t>
  </si>
  <si>
    <t>Сплавы</t>
  </si>
  <si>
    <t xml:space="preserve">Суняйкин Станислав </t>
  </si>
  <si>
    <t>Тепловое действие Солнца</t>
  </si>
  <si>
    <t>Фирсов Роман</t>
  </si>
  <si>
    <t>Движение воды в электрическом и магнитном поле</t>
  </si>
  <si>
    <t>Чудайкина Елена</t>
  </si>
  <si>
    <t>Образование воронок при спуске воды из ванны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</si>
</sst>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rgb="FF22222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22222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5" tint="-0.249977111117893"/>
      <name val="Times New Roman"/>
      <family val="1"/>
      <charset val="204"/>
    </font>
    <font>
      <b/>
      <sz val="10"/>
      <color theme="9" tint="-0.249977111117893"/>
      <name val="Times New Roman"/>
      <family val="1"/>
      <charset val="204"/>
    </font>
    <font>
      <b/>
      <sz val="10"/>
      <color theme="3" tint="0.3999755851924192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222222"/>
      <name val="Calibri"/>
      <family val="2"/>
      <charset val="204"/>
      <scheme val="minor"/>
    </font>
    <font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164" fontId="1" fillId="0" borderId="1" xfId="0" applyNumberFormat="1" applyFont="1" applyBorder="1" applyAlignment="1">
      <alignment horizontal="left" textRotation="90"/>
    </xf>
    <xf numFmtId="164" fontId="2" fillId="0" borderId="2" xfId="0" applyNumberFormat="1" applyFont="1" applyBorder="1" applyAlignment="1">
      <alignment textRotation="90"/>
    </xf>
    <xf numFmtId="164" fontId="2" fillId="0" borderId="3" xfId="0" applyNumberFormat="1" applyFont="1" applyBorder="1" applyAlignment="1">
      <alignment textRotation="90"/>
    </xf>
    <xf numFmtId="164" fontId="2" fillId="2" borderId="4" xfId="0" applyNumberFormat="1" applyFont="1" applyFill="1" applyBorder="1" applyAlignment="1">
      <alignment textRotation="90"/>
    </xf>
    <xf numFmtId="164" fontId="2" fillId="0" borderId="5" xfId="0" applyNumberFormat="1" applyFont="1" applyBorder="1" applyAlignment="1">
      <alignment textRotation="90"/>
    </xf>
    <xf numFmtId="164" fontId="2" fillId="0" borderId="6" xfId="0" applyNumberFormat="1" applyFont="1" applyBorder="1" applyAlignment="1">
      <alignment textRotation="90"/>
    </xf>
    <xf numFmtId="164" fontId="2" fillId="0" borderId="7" xfId="0" applyNumberFormat="1" applyFont="1" applyBorder="1" applyAlignment="1">
      <alignment textRotation="90"/>
    </xf>
    <xf numFmtId="164" fontId="2" fillId="0" borderId="1" xfId="0" applyNumberFormat="1" applyFont="1" applyBorder="1" applyAlignment="1">
      <alignment textRotation="90"/>
    </xf>
    <xf numFmtId="164" fontId="2" fillId="0" borderId="0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textRotation="90"/>
    </xf>
    <xf numFmtId="164" fontId="4" fillId="0" borderId="1" xfId="0" applyNumberFormat="1" applyFont="1" applyBorder="1" applyAlignment="1">
      <alignment horizontal="left" textRotation="90"/>
    </xf>
    <xf numFmtId="164" fontId="5" fillId="0" borderId="2" xfId="0" applyNumberFormat="1" applyFont="1" applyBorder="1" applyAlignment="1">
      <alignment textRotation="90"/>
    </xf>
    <xf numFmtId="164" fontId="5" fillId="0" borderId="3" xfId="0" applyNumberFormat="1" applyFont="1" applyBorder="1" applyAlignment="1">
      <alignment textRotation="90"/>
    </xf>
    <xf numFmtId="164" fontId="5" fillId="2" borderId="1" xfId="0" applyNumberFormat="1" applyFont="1" applyFill="1" applyBorder="1" applyAlignment="1">
      <alignment textRotation="90"/>
    </xf>
    <xf numFmtId="164" fontId="5" fillId="0" borderId="6" xfId="0" applyNumberFormat="1" applyFont="1" applyBorder="1" applyAlignment="1">
      <alignment textRotation="90"/>
    </xf>
    <xf numFmtId="164" fontId="5" fillId="0" borderId="8" xfId="0" applyNumberFormat="1" applyFont="1" applyBorder="1" applyAlignment="1">
      <alignment textRotation="90"/>
    </xf>
    <xf numFmtId="164" fontId="5" fillId="0" borderId="11" xfId="0" applyNumberFormat="1" applyFont="1" applyBorder="1" applyAlignment="1">
      <alignment textRotation="90"/>
    </xf>
    <xf numFmtId="165" fontId="6" fillId="0" borderId="4" xfId="0" applyNumberFormat="1" applyFont="1" applyBorder="1" applyAlignment="1">
      <alignment horizontal="center" textRotation="90"/>
    </xf>
    <xf numFmtId="165" fontId="7" fillId="0" borderId="6" xfId="0" applyNumberFormat="1" applyFont="1" applyBorder="1" applyAlignment="1">
      <alignment horizontal="center" textRotation="90"/>
    </xf>
    <xf numFmtId="0" fontId="8" fillId="0" borderId="3" xfId="0" applyNumberFormat="1" applyFont="1" applyBorder="1" applyAlignment="1">
      <alignment horizontal="center" textRotation="90"/>
    </xf>
    <xf numFmtId="165" fontId="3" fillId="0" borderId="12" xfId="0" applyNumberFormat="1" applyFont="1" applyBorder="1" applyAlignment="1">
      <alignment horizontal="center" textRotation="90"/>
    </xf>
    <xf numFmtId="164" fontId="5" fillId="0" borderId="0" xfId="0" applyNumberFormat="1" applyFont="1" applyBorder="1" applyAlignment="1">
      <alignment textRotation="90"/>
    </xf>
    <xf numFmtId="164" fontId="5" fillId="0" borderId="0" xfId="0" applyNumberFormat="1" applyFont="1" applyAlignment="1">
      <alignment textRotation="90"/>
    </xf>
    <xf numFmtId="0" fontId="1" fillId="0" borderId="13" xfId="0" applyFont="1" applyBorder="1"/>
    <xf numFmtId="0" fontId="1" fillId="0" borderId="14" xfId="0" applyFont="1" applyBorder="1"/>
    <xf numFmtId="0" fontId="2" fillId="3" borderId="15" xfId="0" applyFont="1" applyFill="1" applyBorder="1"/>
    <xf numFmtId="0" fontId="2" fillId="3" borderId="13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165" fontId="6" fillId="0" borderId="19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2" fillId="0" borderId="0" xfId="0" applyFont="1" applyBorder="1"/>
    <xf numFmtId="0" fontId="10" fillId="0" borderId="14" xfId="0" applyFont="1" applyFill="1" applyBorder="1"/>
    <xf numFmtId="0" fontId="2" fillId="0" borderId="0" xfId="0" applyFont="1"/>
    <xf numFmtId="0" fontId="1" fillId="0" borderId="22" xfId="0" applyFont="1" applyBorder="1"/>
    <xf numFmtId="0" fontId="1" fillId="0" borderId="23" xfId="0" applyFont="1" applyBorder="1"/>
    <xf numFmtId="0" fontId="2" fillId="0" borderId="24" xfId="0" applyFont="1" applyBorder="1"/>
    <xf numFmtId="0" fontId="2" fillId="2" borderId="22" xfId="0" applyFont="1" applyFill="1" applyBorder="1"/>
    <xf numFmtId="0" fontId="2" fillId="0" borderId="25" xfId="0" applyFont="1" applyBorder="1"/>
    <xf numFmtId="0" fontId="2" fillId="0" borderId="26" xfId="0" applyFont="1" applyBorder="1"/>
    <xf numFmtId="0" fontId="2" fillId="0" borderId="22" xfId="0" applyFont="1" applyBorder="1"/>
    <xf numFmtId="165" fontId="6" fillId="0" borderId="27" xfId="0" applyNumberFormat="1" applyFont="1" applyBorder="1" applyAlignment="1">
      <alignment horizontal="center"/>
    </xf>
    <xf numFmtId="165" fontId="7" fillId="0" borderId="28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0" fontId="11" fillId="0" borderId="29" xfId="0" applyFont="1" applyFill="1" applyBorder="1"/>
    <xf numFmtId="0" fontId="11" fillId="0" borderId="23" xfId="0" applyFont="1" applyFill="1" applyBorder="1"/>
    <xf numFmtId="0" fontId="1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2" fillId="2" borderId="26" xfId="0" applyFont="1" applyFill="1" applyBorder="1"/>
    <xf numFmtId="165" fontId="6" fillId="2" borderId="27" xfId="0" applyNumberFormat="1" applyFont="1" applyFill="1" applyBorder="1" applyAlignment="1">
      <alignment horizontal="center"/>
    </xf>
    <xf numFmtId="165" fontId="7" fillId="2" borderId="28" xfId="0" applyNumberFormat="1" applyFont="1" applyFill="1" applyBorder="1" applyAlignment="1">
      <alignment horizontal="center"/>
    </xf>
    <xf numFmtId="0" fontId="8" fillId="2" borderId="24" xfId="0" applyNumberFormat="1" applyFont="1" applyFill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1" fillId="0" borderId="30" xfId="0" applyFont="1" applyBorder="1"/>
    <xf numFmtId="0" fontId="11" fillId="0" borderId="31" xfId="0" applyFont="1" applyFill="1" applyBorder="1"/>
    <xf numFmtId="0" fontId="11" fillId="0" borderId="2" xfId="0" applyFont="1" applyFill="1" applyBorder="1"/>
    <xf numFmtId="0" fontId="1" fillId="3" borderId="23" xfId="0" applyFont="1" applyFill="1" applyBorder="1"/>
    <xf numFmtId="0" fontId="2" fillId="3" borderId="24" xfId="0" applyFont="1" applyFill="1" applyBorder="1"/>
    <xf numFmtId="0" fontId="2" fillId="3" borderId="22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10" fillId="0" borderId="23" xfId="0" applyFont="1" applyFill="1" applyBorder="1"/>
    <xf numFmtId="0" fontId="1" fillId="0" borderId="31" xfId="0" applyFont="1" applyBorder="1"/>
    <xf numFmtId="0" fontId="1" fillId="0" borderId="21" xfId="0" applyFont="1" applyBorder="1"/>
    <xf numFmtId="0" fontId="12" fillId="0" borderId="2" xfId="0" applyFont="1" applyFill="1" applyBorder="1"/>
    <xf numFmtId="0" fontId="1" fillId="0" borderId="32" xfId="0" applyFont="1" applyBorder="1"/>
    <xf numFmtId="0" fontId="2" fillId="0" borderId="33" xfId="0" applyFont="1" applyBorder="1"/>
    <xf numFmtId="0" fontId="2" fillId="2" borderId="32" xfId="0" applyFont="1" applyFill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165" fontId="6" fillId="0" borderId="37" xfId="0" applyNumberFormat="1" applyFont="1" applyBorder="1" applyAlignment="1">
      <alignment horizontal="center"/>
    </xf>
    <xf numFmtId="165" fontId="7" fillId="0" borderId="38" xfId="0" applyNumberFormat="1" applyFont="1" applyBorder="1" applyAlignment="1">
      <alignment horizontal="center"/>
    </xf>
    <xf numFmtId="0" fontId="8" fillId="0" borderId="3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0" fontId="1" fillId="0" borderId="18" xfId="0" applyFont="1" applyBorder="1"/>
    <xf numFmtId="0" fontId="2" fillId="0" borderId="40" xfId="0" applyFont="1" applyBorder="1"/>
    <xf numFmtId="0" fontId="2" fillId="2" borderId="18" xfId="0" applyFont="1" applyFill="1" applyBorder="1"/>
    <xf numFmtId="0" fontId="2" fillId="0" borderId="41" xfId="0" applyFont="1" applyBorder="1"/>
    <xf numFmtId="0" fontId="2" fillId="0" borderId="42" xfId="0" applyFont="1" applyBorder="1"/>
    <xf numFmtId="0" fontId="2" fillId="0" borderId="13" xfId="0" applyFont="1" applyBorder="1"/>
    <xf numFmtId="1" fontId="9" fillId="0" borderId="14" xfId="0" applyNumberFormat="1" applyFont="1" applyBorder="1" applyAlignment="1">
      <alignment horizontal="center"/>
    </xf>
    <xf numFmtId="0" fontId="1" fillId="2" borderId="22" xfId="0" applyFont="1" applyFill="1" applyBorder="1"/>
    <xf numFmtId="0" fontId="11" fillId="0" borderId="43" xfId="0" applyFont="1" applyFill="1" applyBorder="1"/>
    <xf numFmtId="0" fontId="11" fillId="0" borderId="21" xfId="0" applyFont="1" applyFill="1" applyBorder="1"/>
    <xf numFmtId="0" fontId="12" fillId="0" borderId="29" xfId="0" applyFont="1" applyFill="1" applyBorder="1"/>
    <xf numFmtId="0" fontId="11" fillId="0" borderId="30" xfId="0" applyFont="1" applyFill="1" applyBorder="1"/>
    <xf numFmtId="0" fontId="1" fillId="0" borderId="14" xfId="0" applyFont="1" applyFill="1" applyBorder="1"/>
    <xf numFmtId="0" fontId="11" fillId="0" borderId="14" xfId="0" applyFont="1" applyFill="1" applyBorder="1"/>
    <xf numFmtId="0" fontId="1" fillId="0" borderId="36" xfId="0" applyFont="1" applyBorder="1"/>
    <xf numFmtId="0" fontId="2" fillId="0" borderId="39" xfId="0" applyFont="1" applyBorder="1"/>
    <xf numFmtId="0" fontId="2" fillId="2" borderId="36" xfId="0" applyFont="1" applyFill="1" applyBorder="1"/>
    <xf numFmtId="0" fontId="2" fillId="0" borderId="44" xfId="0" applyFont="1" applyBorder="1"/>
    <xf numFmtId="0" fontId="2" fillId="0" borderId="45" xfId="0" applyFont="1" applyBorder="1"/>
    <xf numFmtId="0" fontId="2" fillId="0" borderId="32" xfId="0" applyFont="1" applyBorder="1"/>
    <xf numFmtId="165" fontId="6" fillId="0" borderId="46" xfId="0" applyNumberFormat="1" applyFont="1" applyBorder="1" applyAlignment="1">
      <alignment horizontal="center"/>
    </xf>
    <xf numFmtId="165" fontId="7" fillId="0" borderId="47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1" fontId="9" fillId="0" borderId="31" xfId="0" applyNumberFormat="1" applyFont="1" applyBorder="1" applyAlignment="1">
      <alignment horizontal="center"/>
    </xf>
    <xf numFmtId="0" fontId="13" fillId="0" borderId="8" xfId="0" applyFont="1" applyBorder="1"/>
    <xf numFmtId="0" fontId="14" fillId="0" borderId="12" xfId="0" applyFont="1" applyBorder="1"/>
    <xf numFmtId="0" fontId="14" fillId="0" borderId="11" xfId="0" applyFont="1" applyBorder="1"/>
    <xf numFmtId="0" fontId="14" fillId="2" borderId="8" xfId="0" applyFont="1" applyFill="1" applyBorder="1"/>
    <xf numFmtId="0" fontId="14" fillId="0" borderId="48" xfId="0" applyFont="1" applyBorder="1"/>
    <xf numFmtId="0" fontId="14" fillId="0" borderId="9" xfId="0" applyFont="1" applyBorder="1"/>
    <xf numFmtId="0" fontId="14" fillId="0" borderId="49" xfId="0" applyFont="1" applyBorder="1"/>
    <xf numFmtId="165" fontId="15" fillId="0" borderId="50" xfId="0" applyNumberFormat="1" applyFont="1" applyBorder="1" applyAlignment="1">
      <alignment horizontal="center"/>
    </xf>
    <xf numFmtId="165" fontId="15" fillId="0" borderId="51" xfId="0" applyNumberFormat="1" applyFont="1" applyBorder="1" applyAlignment="1">
      <alignment horizontal="center"/>
    </xf>
    <xf numFmtId="0" fontId="15" fillId="0" borderId="52" xfId="0" applyNumberFormat="1" applyFont="1" applyBorder="1" applyAlignment="1">
      <alignment horizontal="center"/>
    </xf>
    <xf numFmtId="165" fontId="15" fillId="0" borderId="43" xfId="0" applyNumberFormat="1" applyFont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22" fontId="16" fillId="0" borderId="0" xfId="0" applyNumberFormat="1" applyFont="1"/>
    <xf numFmtId="165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E10" sqref="E10"/>
    </sheetView>
  </sheetViews>
  <sheetFormatPr defaultRowHeight="15.75" x14ac:dyDescent="0.25"/>
  <cols>
    <col min="1" max="1" width="3.140625" style="117" bestFit="1" customWidth="1"/>
    <col min="2" max="2" width="20.5703125" style="117" bestFit="1" customWidth="1"/>
    <col min="3" max="12" width="4.28515625" style="117" bestFit="1" customWidth="1"/>
    <col min="13" max="14" width="4.28515625" style="119" customWidth="1"/>
    <col min="15" max="15" width="4.28515625" style="120" bestFit="1" customWidth="1"/>
    <col min="16" max="16" width="4.28515625" style="119" bestFit="1" customWidth="1"/>
    <col min="17" max="17" width="4.42578125" style="116" customWidth="1"/>
    <col min="18" max="18" width="20.5703125" style="117" bestFit="1" customWidth="1"/>
    <col min="19" max="19" width="62.42578125" style="117" bestFit="1" customWidth="1"/>
    <col min="20" max="16384" width="9.140625" style="117"/>
  </cols>
  <sheetData>
    <row r="1" spans="1:19" s="10" customFormat="1" ht="26.25" thickBot="1" x14ac:dyDescent="0.25">
      <c r="A1" s="1"/>
      <c r="B1" s="2"/>
      <c r="C1" s="3">
        <v>41576</v>
      </c>
      <c r="D1" s="4">
        <f t="shared" ref="D1:K1" si="0">C1+7</f>
        <v>41583</v>
      </c>
      <c r="E1" s="5">
        <f t="shared" si="0"/>
        <v>41590</v>
      </c>
      <c r="F1" s="5">
        <f t="shared" si="0"/>
        <v>41597</v>
      </c>
      <c r="G1" s="5">
        <f t="shared" si="0"/>
        <v>41604</v>
      </c>
      <c r="H1" s="6">
        <f t="shared" si="0"/>
        <v>41611</v>
      </c>
      <c r="I1" s="7">
        <f t="shared" si="0"/>
        <v>41618</v>
      </c>
      <c r="J1" s="5">
        <f t="shared" si="0"/>
        <v>41625</v>
      </c>
      <c r="K1" s="5">
        <f t="shared" si="0"/>
        <v>41632</v>
      </c>
      <c r="L1" s="8"/>
      <c r="M1" s="121" t="s">
        <v>0</v>
      </c>
      <c r="N1" s="122"/>
      <c r="O1" s="122"/>
      <c r="P1" s="123"/>
      <c r="Q1" s="9"/>
    </row>
    <row r="2" spans="1:19" s="23" customFormat="1" ht="80.25" thickBot="1" x14ac:dyDescent="0.3">
      <c r="A2" s="11"/>
      <c r="B2" s="12"/>
      <c r="C2" s="13" t="s">
        <v>1</v>
      </c>
      <c r="D2" s="14"/>
      <c r="E2" s="13" t="s">
        <v>2</v>
      </c>
      <c r="F2" s="13" t="s">
        <v>3</v>
      </c>
      <c r="G2" s="13"/>
      <c r="H2" s="15"/>
      <c r="I2" s="16"/>
      <c r="J2" s="17"/>
      <c r="K2" s="17"/>
      <c r="L2" s="16" t="s">
        <v>4</v>
      </c>
      <c r="M2" s="18" t="s">
        <v>5</v>
      </c>
      <c r="N2" s="19" t="s">
        <v>6</v>
      </c>
      <c r="O2" s="20" t="s">
        <v>7</v>
      </c>
      <c r="P2" s="21" t="s">
        <v>8</v>
      </c>
      <c r="Q2" s="22"/>
    </row>
    <row r="3" spans="1:19" s="37" customFormat="1" ht="12.75" x14ac:dyDescent="0.2">
      <c r="A3" s="24">
        <v>1</v>
      </c>
      <c r="B3" s="25" t="s">
        <v>9</v>
      </c>
      <c r="C3" s="26">
        <v>1</v>
      </c>
      <c r="D3" s="27"/>
      <c r="E3" s="26">
        <v>15</v>
      </c>
      <c r="F3" s="26"/>
      <c r="G3" s="26">
        <v>4</v>
      </c>
      <c r="H3" s="28"/>
      <c r="I3" s="29"/>
      <c r="J3" s="26">
        <v>16</v>
      </c>
      <c r="K3" s="26">
        <v>4</v>
      </c>
      <c r="L3" s="30">
        <f t="shared" ref="L3:L31" si="1">SUM(C3:K3)</f>
        <v>40</v>
      </c>
      <c r="M3" s="31">
        <f t="shared" ref="M3:M31" si="2">E3/20*5</f>
        <v>3.75</v>
      </c>
      <c r="N3" s="32">
        <f t="shared" ref="N3:N31" si="3">(L3-E3)/6</f>
        <v>4.166666666666667</v>
      </c>
      <c r="O3" s="33"/>
      <c r="P3" s="34">
        <f t="shared" ref="P3:P31" si="4">(M3+2*N3+O3)/4</f>
        <v>3.0208333333333335</v>
      </c>
      <c r="Q3" s="35"/>
      <c r="R3" s="25" t="s">
        <v>9</v>
      </c>
      <c r="S3" s="36" t="s">
        <v>10</v>
      </c>
    </row>
    <row r="4" spans="1:19" s="37" customFormat="1" ht="12.75" x14ac:dyDescent="0.2">
      <c r="A4" s="38">
        <f>1+A3</f>
        <v>2</v>
      </c>
      <c r="B4" s="39" t="s">
        <v>11</v>
      </c>
      <c r="C4" s="40">
        <v>1</v>
      </c>
      <c r="D4" s="41"/>
      <c r="E4" s="40">
        <v>12</v>
      </c>
      <c r="F4" s="40"/>
      <c r="G4" s="40"/>
      <c r="H4" s="42"/>
      <c r="I4" s="43"/>
      <c r="J4" s="40">
        <v>5</v>
      </c>
      <c r="K4" s="40"/>
      <c r="L4" s="44">
        <f t="shared" si="1"/>
        <v>18</v>
      </c>
      <c r="M4" s="45">
        <f t="shared" si="2"/>
        <v>3</v>
      </c>
      <c r="N4" s="46">
        <f t="shared" si="3"/>
        <v>1</v>
      </c>
      <c r="O4" s="47"/>
      <c r="P4" s="48">
        <f t="shared" si="4"/>
        <v>1.25</v>
      </c>
      <c r="Q4" s="35"/>
      <c r="R4" s="39" t="s">
        <v>11</v>
      </c>
      <c r="S4" s="49" t="s">
        <v>12</v>
      </c>
    </row>
    <row r="5" spans="1:19" s="37" customFormat="1" ht="12.75" x14ac:dyDescent="0.2">
      <c r="A5" s="38">
        <f t="shared" ref="A5:A31" si="5">1+A4</f>
        <v>3</v>
      </c>
      <c r="B5" s="39" t="s">
        <v>13</v>
      </c>
      <c r="C5" s="40">
        <v>1</v>
      </c>
      <c r="D5" s="41"/>
      <c r="E5" s="40">
        <v>16</v>
      </c>
      <c r="F5" s="40">
        <v>2</v>
      </c>
      <c r="G5" s="40"/>
      <c r="H5" s="42"/>
      <c r="I5" s="43"/>
      <c r="J5" s="40">
        <v>5</v>
      </c>
      <c r="K5" s="40">
        <v>17</v>
      </c>
      <c r="L5" s="44">
        <f t="shared" si="1"/>
        <v>41</v>
      </c>
      <c r="M5" s="45">
        <f t="shared" si="2"/>
        <v>4</v>
      </c>
      <c r="N5" s="46">
        <f t="shared" si="3"/>
        <v>4.166666666666667</v>
      </c>
      <c r="O5" s="47"/>
      <c r="P5" s="48">
        <f t="shared" si="4"/>
        <v>3.0833333333333335</v>
      </c>
      <c r="Q5" s="35"/>
      <c r="R5" s="39" t="s">
        <v>13</v>
      </c>
      <c r="S5" s="50" t="s">
        <v>14</v>
      </c>
    </row>
    <row r="6" spans="1:19" s="37" customFormat="1" ht="12.75" x14ac:dyDescent="0.2">
      <c r="A6" s="38">
        <f t="shared" si="5"/>
        <v>4</v>
      </c>
      <c r="B6" s="39" t="s">
        <v>15</v>
      </c>
      <c r="C6" s="40">
        <v>1</v>
      </c>
      <c r="D6" s="41"/>
      <c r="E6" s="40">
        <v>7</v>
      </c>
      <c r="F6" s="40">
        <v>1</v>
      </c>
      <c r="G6" s="40"/>
      <c r="H6" s="42"/>
      <c r="I6" s="43"/>
      <c r="J6" s="40"/>
      <c r="K6" s="40"/>
      <c r="L6" s="44">
        <f t="shared" si="1"/>
        <v>9</v>
      </c>
      <c r="M6" s="45">
        <f t="shared" si="2"/>
        <v>1.75</v>
      </c>
      <c r="N6" s="46">
        <f t="shared" si="3"/>
        <v>0.33333333333333331</v>
      </c>
      <c r="O6" s="47"/>
      <c r="P6" s="48">
        <f t="shared" si="4"/>
        <v>0.60416666666666663</v>
      </c>
      <c r="Q6" s="35"/>
      <c r="R6" s="39" t="s">
        <v>15</v>
      </c>
      <c r="S6" s="50" t="s">
        <v>16</v>
      </c>
    </row>
    <row r="7" spans="1:19" s="37" customFormat="1" ht="13.5" thickBot="1" x14ac:dyDescent="0.25">
      <c r="A7" s="38">
        <f t="shared" si="5"/>
        <v>5</v>
      </c>
      <c r="B7" s="51" t="s">
        <v>17</v>
      </c>
      <c r="C7" s="52">
        <v>2</v>
      </c>
      <c r="D7" s="41"/>
      <c r="E7" s="52">
        <v>20</v>
      </c>
      <c r="F7" s="52">
        <v>6</v>
      </c>
      <c r="G7" s="52">
        <v>6</v>
      </c>
      <c r="H7" s="53">
        <v>12</v>
      </c>
      <c r="I7" s="54">
        <v>3</v>
      </c>
      <c r="J7" s="52"/>
      <c r="K7" s="52">
        <v>1</v>
      </c>
      <c r="L7" s="41">
        <f t="shared" si="1"/>
        <v>50</v>
      </c>
      <c r="M7" s="55">
        <f t="shared" si="2"/>
        <v>5</v>
      </c>
      <c r="N7" s="56">
        <f t="shared" si="3"/>
        <v>5</v>
      </c>
      <c r="O7" s="57"/>
      <c r="P7" s="58">
        <f t="shared" si="4"/>
        <v>3.75</v>
      </c>
      <c r="Q7" s="35" t="s">
        <v>24</v>
      </c>
      <c r="R7" s="59" t="s">
        <v>17</v>
      </c>
      <c r="S7" s="60" t="s">
        <v>18</v>
      </c>
    </row>
    <row r="8" spans="1:19" s="37" customFormat="1" ht="12.75" x14ac:dyDescent="0.2">
      <c r="A8" s="38">
        <f t="shared" si="5"/>
        <v>6</v>
      </c>
      <c r="B8" s="39" t="s">
        <v>19</v>
      </c>
      <c r="C8" s="40">
        <v>1</v>
      </c>
      <c r="D8" s="41"/>
      <c r="E8" s="40">
        <v>2</v>
      </c>
      <c r="F8" s="40"/>
      <c r="G8" s="40"/>
      <c r="H8" s="42"/>
      <c r="I8" s="43"/>
      <c r="J8" s="40"/>
      <c r="K8" s="40"/>
      <c r="L8" s="44">
        <f t="shared" si="1"/>
        <v>3</v>
      </c>
      <c r="M8" s="45">
        <f t="shared" si="2"/>
        <v>0.5</v>
      </c>
      <c r="N8" s="46">
        <f t="shared" si="3"/>
        <v>0.16666666666666666</v>
      </c>
      <c r="O8" s="47"/>
      <c r="P8" s="48">
        <f t="shared" si="4"/>
        <v>0.20833333333333331</v>
      </c>
      <c r="Q8" s="35"/>
      <c r="R8" s="25" t="s">
        <v>19</v>
      </c>
      <c r="S8" s="61" t="s">
        <v>20</v>
      </c>
    </row>
    <row r="9" spans="1:19" s="37" customFormat="1" ht="12.75" x14ac:dyDescent="0.2">
      <c r="A9" s="38">
        <f t="shared" si="5"/>
        <v>7</v>
      </c>
      <c r="B9" s="39" t="s">
        <v>21</v>
      </c>
      <c r="C9" s="40">
        <v>1</v>
      </c>
      <c r="D9" s="41"/>
      <c r="E9" s="40">
        <v>18</v>
      </c>
      <c r="F9" s="40"/>
      <c r="G9" s="40"/>
      <c r="H9" s="42"/>
      <c r="I9" s="43"/>
      <c r="J9" s="40"/>
      <c r="K9" s="40"/>
      <c r="L9" s="44">
        <f t="shared" si="1"/>
        <v>19</v>
      </c>
      <c r="M9" s="45">
        <f t="shared" si="2"/>
        <v>4.5</v>
      </c>
      <c r="N9" s="46">
        <f t="shared" si="3"/>
        <v>0.16666666666666666</v>
      </c>
      <c r="O9" s="47"/>
      <c r="P9" s="48">
        <f t="shared" si="4"/>
        <v>1.2083333333333333</v>
      </c>
      <c r="Q9" s="35"/>
      <c r="R9" s="39" t="s">
        <v>21</v>
      </c>
      <c r="S9" s="50" t="s">
        <v>22</v>
      </c>
    </row>
    <row r="10" spans="1:19" s="37" customFormat="1" ht="12.75" x14ac:dyDescent="0.2">
      <c r="A10" s="38">
        <f t="shared" si="5"/>
        <v>8</v>
      </c>
      <c r="B10" s="39" t="s">
        <v>23</v>
      </c>
      <c r="C10" s="40">
        <v>1</v>
      </c>
      <c r="D10" s="41"/>
      <c r="E10" s="40">
        <v>1</v>
      </c>
      <c r="F10" s="40" t="s">
        <v>24</v>
      </c>
      <c r="G10" s="40">
        <v>4</v>
      </c>
      <c r="H10" s="42"/>
      <c r="I10" s="43"/>
      <c r="J10" s="40">
        <v>12</v>
      </c>
      <c r="K10" s="40"/>
      <c r="L10" s="44">
        <f t="shared" si="1"/>
        <v>18</v>
      </c>
      <c r="M10" s="45">
        <f t="shared" si="2"/>
        <v>0.25</v>
      </c>
      <c r="N10" s="46">
        <f t="shared" si="3"/>
        <v>2.8333333333333335</v>
      </c>
      <c r="O10" s="47"/>
      <c r="P10" s="48">
        <f t="shared" si="4"/>
        <v>1.4791666666666667</v>
      </c>
      <c r="Q10" s="35"/>
      <c r="R10" s="39" t="s">
        <v>23</v>
      </c>
      <c r="S10" s="50" t="s">
        <v>25</v>
      </c>
    </row>
    <row r="11" spans="1:19" s="37" customFormat="1" ht="12.75" x14ac:dyDescent="0.2">
      <c r="A11" s="38">
        <f t="shared" si="5"/>
        <v>9</v>
      </c>
      <c r="B11" s="62" t="s">
        <v>26</v>
      </c>
      <c r="C11" s="63"/>
      <c r="D11" s="64"/>
      <c r="E11" s="63">
        <v>5</v>
      </c>
      <c r="F11" s="63"/>
      <c r="G11" s="63">
        <v>3</v>
      </c>
      <c r="H11" s="65"/>
      <c r="I11" s="66"/>
      <c r="J11" s="63"/>
      <c r="K11" s="63"/>
      <c r="L11" s="64">
        <f t="shared" si="1"/>
        <v>8</v>
      </c>
      <c r="M11" s="45">
        <f t="shared" si="2"/>
        <v>1.25</v>
      </c>
      <c r="N11" s="46">
        <f t="shared" si="3"/>
        <v>0.5</v>
      </c>
      <c r="O11" s="47"/>
      <c r="P11" s="48">
        <f t="shared" si="4"/>
        <v>0.5625</v>
      </c>
      <c r="Q11" s="35"/>
      <c r="R11" s="39" t="s">
        <v>26</v>
      </c>
      <c r="S11" s="67" t="s">
        <v>27</v>
      </c>
    </row>
    <row r="12" spans="1:19" s="37" customFormat="1" ht="13.5" thickBot="1" x14ac:dyDescent="0.25">
      <c r="A12" s="38">
        <f t="shared" si="5"/>
        <v>10</v>
      </c>
      <c r="B12" s="39" t="s">
        <v>28</v>
      </c>
      <c r="C12" s="40">
        <v>1</v>
      </c>
      <c r="D12" s="41"/>
      <c r="E12" s="40">
        <v>19</v>
      </c>
      <c r="F12" s="40">
        <v>4</v>
      </c>
      <c r="G12" s="40"/>
      <c r="H12" s="42"/>
      <c r="I12" s="43"/>
      <c r="J12" s="40">
        <v>10</v>
      </c>
      <c r="K12" s="40">
        <v>12</v>
      </c>
      <c r="L12" s="44">
        <f t="shared" si="1"/>
        <v>46</v>
      </c>
      <c r="M12" s="45">
        <f t="shared" si="2"/>
        <v>4.75</v>
      </c>
      <c r="N12" s="46">
        <f t="shared" si="3"/>
        <v>4.5</v>
      </c>
      <c r="O12" s="47"/>
      <c r="P12" s="48">
        <f t="shared" si="4"/>
        <v>3.4375</v>
      </c>
      <c r="Q12" s="35"/>
      <c r="R12" s="68" t="s">
        <v>28</v>
      </c>
      <c r="S12" s="60" t="s">
        <v>29</v>
      </c>
    </row>
    <row r="13" spans="1:19" s="37" customFormat="1" ht="12.75" x14ac:dyDescent="0.2">
      <c r="A13" s="38">
        <f t="shared" si="5"/>
        <v>11</v>
      </c>
      <c r="B13" s="39" t="s">
        <v>30</v>
      </c>
      <c r="C13" s="40">
        <v>1</v>
      </c>
      <c r="D13" s="41"/>
      <c r="E13" s="40">
        <v>18</v>
      </c>
      <c r="F13" s="40"/>
      <c r="G13" s="40"/>
      <c r="H13" s="42"/>
      <c r="I13" s="43"/>
      <c r="J13" s="40"/>
      <c r="K13" s="40"/>
      <c r="L13" s="44">
        <f t="shared" si="1"/>
        <v>19</v>
      </c>
      <c r="M13" s="45">
        <f t="shared" si="2"/>
        <v>4.5</v>
      </c>
      <c r="N13" s="46">
        <f t="shared" si="3"/>
        <v>0.16666666666666666</v>
      </c>
      <c r="O13" s="47"/>
      <c r="P13" s="48">
        <f t="shared" si="4"/>
        <v>1.2083333333333333</v>
      </c>
      <c r="Q13" s="35"/>
      <c r="R13" s="69" t="s">
        <v>30</v>
      </c>
      <c r="S13" s="70" t="s">
        <v>31</v>
      </c>
    </row>
    <row r="14" spans="1:19" s="37" customFormat="1" ht="12.75" x14ac:dyDescent="0.2">
      <c r="A14" s="38">
        <f t="shared" si="5"/>
        <v>12</v>
      </c>
      <c r="B14" s="39" t="s">
        <v>32</v>
      </c>
      <c r="C14" s="40">
        <v>2</v>
      </c>
      <c r="D14" s="41"/>
      <c r="E14" s="40">
        <v>16</v>
      </c>
      <c r="F14" s="40"/>
      <c r="G14" s="40">
        <v>6</v>
      </c>
      <c r="H14" s="42"/>
      <c r="I14" s="43"/>
      <c r="J14" s="40"/>
      <c r="K14" s="40">
        <v>16</v>
      </c>
      <c r="L14" s="44">
        <f t="shared" si="1"/>
        <v>40</v>
      </c>
      <c r="M14" s="45">
        <f t="shared" si="2"/>
        <v>4</v>
      </c>
      <c r="N14" s="46">
        <f t="shared" si="3"/>
        <v>4</v>
      </c>
      <c r="O14" s="47"/>
      <c r="P14" s="48">
        <f t="shared" si="4"/>
        <v>3</v>
      </c>
      <c r="Q14" s="35" t="s">
        <v>24</v>
      </c>
      <c r="R14" s="39" t="s">
        <v>32</v>
      </c>
      <c r="S14" s="50" t="s">
        <v>33</v>
      </c>
    </row>
    <row r="15" spans="1:19" s="37" customFormat="1" ht="12.75" x14ac:dyDescent="0.2">
      <c r="A15" s="38">
        <f t="shared" si="5"/>
        <v>13</v>
      </c>
      <c r="B15" s="39" t="s">
        <v>34</v>
      </c>
      <c r="C15" s="40">
        <v>1</v>
      </c>
      <c r="D15" s="41"/>
      <c r="E15" s="40">
        <v>8</v>
      </c>
      <c r="F15" s="40"/>
      <c r="G15" s="40"/>
      <c r="H15" s="42"/>
      <c r="I15" s="43"/>
      <c r="J15" s="40">
        <v>1</v>
      </c>
      <c r="K15" s="40"/>
      <c r="L15" s="44">
        <f t="shared" si="1"/>
        <v>10</v>
      </c>
      <c r="M15" s="45">
        <f t="shared" si="2"/>
        <v>2</v>
      </c>
      <c r="N15" s="46">
        <f t="shared" si="3"/>
        <v>0.33333333333333331</v>
      </c>
      <c r="O15" s="47"/>
      <c r="P15" s="48">
        <f t="shared" si="4"/>
        <v>0.66666666666666663</v>
      </c>
      <c r="Q15" s="35"/>
      <c r="R15" s="39" t="s">
        <v>34</v>
      </c>
      <c r="S15" s="50" t="s">
        <v>35</v>
      </c>
    </row>
    <row r="16" spans="1:19" s="37" customFormat="1" ht="13.5" thickBot="1" x14ac:dyDescent="0.25">
      <c r="A16" s="71">
        <f t="shared" si="5"/>
        <v>14</v>
      </c>
      <c r="B16" s="68" t="s">
        <v>36</v>
      </c>
      <c r="C16" s="72">
        <v>1</v>
      </c>
      <c r="D16" s="73"/>
      <c r="E16" s="72"/>
      <c r="F16" s="72"/>
      <c r="G16" s="72"/>
      <c r="H16" s="74"/>
      <c r="I16" s="75"/>
      <c r="J16" s="72"/>
      <c r="K16" s="72"/>
      <c r="L16" s="76">
        <f t="shared" si="1"/>
        <v>1</v>
      </c>
      <c r="M16" s="77">
        <f t="shared" si="2"/>
        <v>0</v>
      </c>
      <c r="N16" s="78">
        <f t="shared" si="3"/>
        <v>0.16666666666666666</v>
      </c>
      <c r="O16" s="79"/>
      <c r="P16" s="80">
        <f t="shared" si="4"/>
        <v>8.3333333333333329E-2</v>
      </c>
      <c r="Q16" s="35"/>
      <c r="R16" s="39" t="s">
        <v>36</v>
      </c>
      <c r="S16" s="50" t="s">
        <v>22</v>
      </c>
    </row>
    <row r="17" spans="1:19" s="37" customFormat="1" ht="13.5" thickBot="1" x14ac:dyDescent="0.25">
      <c r="A17" s="81">
        <f t="shared" si="5"/>
        <v>15</v>
      </c>
      <c r="B17" s="69" t="s">
        <v>37</v>
      </c>
      <c r="C17" s="82">
        <v>1</v>
      </c>
      <c r="D17" s="83"/>
      <c r="E17" s="82"/>
      <c r="F17" s="82"/>
      <c r="G17" s="82"/>
      <c r="H17" s="84"/>
      <c r="I17" s="85"/>
      <c r="J17" s="82"/>
      <c r="K17" s="82"/>
      <c r="L17" s="86">
        <f t="shared" si="1"/>
        <v>1</v>
      </c>
      <c r="M17" s="31">
        <f t="shared" si="2"/>
        <v>0</v>
      </c>
      <c r="N17" s="32">
        <f t="shared" si="3"/>
        <v>0.16666666666666666</v>
      </c>
      <c r="O17" s="33"/>
      <c r="P17" s="87">
        <f t="shared" si="4"/>
        <v>8.3333333333333329E-2</v>
      </c>
      <c r="Q17" s="35"/>
      <c r="R17" s="59" t="s">
        <v>37</v>
      </c>
      <c r="S17" s="60" t="s">
        <v>38</v>
      </c>
    </row>
    <row r="18" spans="1:19" s="37" customFormat="1" ht="12.75" x14ac:dyDescent="0.2">
      <c r="A18" s="38">
        <f t="shared" si="5"/>
        <v>16</v>
      </c>
      <c r="B18" s="39" t="s">
        <v>39</v>
      </c>
      <c r="C18" s="40">
        <v>1</v>
      </c>
      <c r="D18" s="41"/>
      <c r="E18" s="40">
        <v>12</v>
      </c>
      <c r="F18" s="40"/>
      <c r="G18" s="40"/>
      <c r="H18" s="42"/>
      <c r="I18" s="43"/>
      <c r="J18" s="40">
        <v>5</v>
      </c>
      <c r="K18" s="40">
        <v>10</v>
      </c>
      <c r="L18" s="44">
        <f t="shared" si="1"/>
        <v>28</v>
      </c>
      <c r="M18" s="45">
        <f t="shared" si="2"/>
        <v>3</v>
      </c>
      <c r="N18" s="46">
        <f t="shared" si="3"/>
        <v>2.6666666666666665</v>
      </c>
      <c r="O18" s="47"/>
      <c r="P18" s="48">
        <f t="shared" si="4"/>
        <v>2.083333333333333</v>
      </c>
      <c r="Q18" s="35"/>
      <c r="R18" s="25" t="s">
        <v>39</v>
      </c>
      <c r="S18" s="61" t="s">
        <v>40</v>
      </c>
    </row>
    <row r="19" spans="1:19" s="37" customFormat="1" ht="12.75" x14ac:dyDescent="0.2">
      <c r="A19" s="88">
        <f t="shared" si="5"/>
        <v>17</v>
      </c>
      <c r="B19" s="39" t="s">
        <v>41</v>
      </c>
      <c r="C19" s="40">
        <v>2</v>
      </c>
      <c r="D19" s="41"/>
      <c r="E19" s="40">
        <v>15</v>
      </c>
      <c r="F19" s="40" t="s">
        <v>24</v>
      </c>
      <c r="G19" s="40"/>
      <c r="H19" s="42"/>
      <c r="I19" s="43"/>
      <c r="J19" s="40"/>
      <c r="K19" s="40"/>
      <c r="L19" s="44">
        <f t="shared" si="1"/>
        <v>17</v>
      </c>
      <c r="M19" s="45">
        <f t="shared" si="2"/>
        <v>3.75</v>
      </c>
      <c r="N19" s="46">
        <f t="shared" si="3"/>
        <v>0.33333333333333331</v>
      </c>
      <c r="O19" s="47"/>
      <c r="P19" s="48">
        <f t="shared" si="4"/>
        <v>1.1041666666666667</v>
      </c>
      <c r="Q19" s="35"/>
      <c r="R19" s="39" t="s">
        <v>41</v>
      </c>
      <c r="S19" s="50" t="s">
        <v>42</v>
      </c>
    </row>
    <row r="20" spans="1:19" s="37" customFormat="1" ht="12.75" x14ac:dyDescent="0.2">
      <c r="A20" s="38">
        <f t="shared" si="5"/>
        <v>18</v>
      </c>
      <c r="B20" s="39" t="s">
        <v>43</v>
      </c>
      <c r="C20" s="40"/>
      <c r="D20" s="41"/>
      <c r="E20" s="40">
        <v>0</v>
      </c>
      <c r="F20" s="40"/>
      <c r="G20" s="40"/>
      <c r="H20" s="42"/>
      <c r="I20" s="43"/>
      <c r="J20" s="40"/>
      <c r="K20" s="40"/>
      <c r="L20" s="44">
        <f t="shared" si="1"/>
        <v>0</v>
      </c>
      <c r="M20" s="45">
        <f t="shared" si="2"/>
        <v>0</v>
      </c>
      <c r="N20" s="46">
        <f t="shared" si="3"/>
        <v>0</v>
      </c>
      <c r="O20" s="47"/>
      <c r="P20" s="48">
        <f t="shared" si="4"/>
        <v>0</v>
      </c>
      <c r="Q20" s="35"/>
      <c r="R20" s="39" t="s">
        <v>43</v>
      </c>
      <c r="S20" s="49" t="s">
        <v>44</v>
      </c>
    </row>
    <row r="21" spans="1:19" s="37" customFormat="1" ht="12.75" x14ac:dyDescent="0.2">
      <c r="A21" s="38">
        <f t="shared" si="5"/>
        <v>19</v>
      </c>
      <c r="B21" s="39" t="s">
        <v>45</v>
      </c>
      <c r="C21" s="63">
        <v>1</v>
      </c>
      <c r="D21" s="64"/>
      <c r="E21" s="63">
        <v>16</v>
      </c>
      <c r="F21" s="63">
        <v>4</v>
      </c>
      <c r="G21" s="63">
        <v>5</v>
      </c>
      <c r="H21" s="65"/>
      <c r="I21" s="66"/>
      <c r="J21" s="63">
        <v>12</v>
      </c>
      <c r="K21" s="63">
        <v>6</v>
      </c>
      <c r="L21" s="64">
        <f t="shared" si="1"/>
        <v>44</v>
      </c>
      <c r="M21" s="45">
        <f t="shared" si="2"/>
        <v>4</v>
      </c>
      <c r="N21" s="46">
        <f t="shared" si="3"/>
        <v>4.666666666666667</v>
      </c>
      <c r="O21" s="47"/>
      <c r="P21" s="48">
        <f t="shared" si="4"/>
        <v>3.3333333333333335</v>
      </c>
      <c r="Q21" s="35" t="s">
        <v>24</v>
      </c>
      <c r="R21" s="39" t="s">
        <v>45</v>
      </c>
      <c r="S21" s="67" t="s">
        <v>10</v>
      </c>
    </row>
    <row r="22" spans="1:19" s="37" customFormat="1" ht="13.5" thickBot="1" x14ac:dyDescent="0.25">
      <c r="A22" s="38">
        <f t="shared" si="5"/>
        <v>20</v>
      </c>
      <c r="B22" s="39" t="s">
        <v>46</v>
      </c>
      <c r="C22" s="40">
        <v>1</v>
      </c>
      <c r="D22" s="41"/>
      <c r="E22" s="40">
        <v>10</v>
      </c>
      <c r="F22" s="40"/>
      <c r="G22" s="40"/>
      <c r="H22" s="42"/>
      <c r="I22" s="43"/>
      <c r="J22" s="40"/>
      <c r="K22" s="40"/>
      <c r="L22" s="44">
        <f t="shared" si="1"/>
        <v>11</v>
      </c>
      <c r="M22" s="45">
        <f t="shared" si="2"/>
        <v>2.5</v>
      </c>
      <c r="N22" s="46">
        <f t="shared" si="3"/>
        <v>0.16666666666666666</v>
      </c>
      <c r="O22" s="47"/>
      <c r="P22" s="48">
        <f t="shared" si="4"/>
        <v>0.70833333333333337</v>
      </c>
      <c r="Q22" s="35"/>
      <c r="R22" s="68" t="s">
        <v>46</v>
      </c>
      <c r="S22" s="89" t="s">
        <v>47</v>
      </c>
    </row>
    <row r="23" spans="1:19" s="37" customFormat="1" ht="12.75" x14ac:dyDescent="0.2">
      <c r="A23" s="38">
        <f t="shared" si="5"/>
        <v>21</v>
      </c>
      <c r="B23" s="39" t="s">
        <v>48</v>
      </c>
      <c r="C23" s="40">
        <v>1</v>
      </c>
      <c r="D23" s="41"/>
      <c r="E23" s="40">
        <v>5</v>
      </c>
      <c r="F23" s="40" t="s">
        <v>24</v>
      </c>
      <c r="G23" s="40"/>
      <c r="H23" s="42"/>
      <c r="I23" s="43"/>
      <c r="J23" s="40"/>
      <c r="K23" s="40"/>
      <c r="L23" s="44">
        <f t="shared" si="1"/>
        <v>6</v>
      </c>
      <c r="M23" s="45">
        <f t="shared" si="2"/>
        <v>1.25</v>
      </c>
      <c r="N23" s="46">
        <f t="shared" si="3"/>
        <v>0.16666666666666666</v>
      </c>
      <c r="O23" s="47"/>
      <c r="P23" s="48">
        <f t="shared" si="4"/>
        <v>0.39583333333333331</v>
      </c>
      <c r="Q23" s="35"/>
      <c r="R23" s="69" t="s">
        <v>48</v>
      </c>
      <c r="S23" s="90" t="s">
        <v>49</v>
      </c>
    </row>
    <row r="24" spans="1:19" s="37" customFormat="1" ht="12.75" x14ac:dyDescent="0.2">
      <c r="A24" s="38">
        <f t="shared" si="5"/>
        <v>22</v>
      </c>
      <c r="B24" s="39" t="s">
        <v>50</v>
      </c>
      <c r="C24" s="40">
        <v>1</v>
      </c>
      <c r="D24" s="41"/>
      <c r="E24" s="40">
        <v>12</v>
      </c>
      <c r="F24" s="40"/>
      <c r="G24" s="40">
        <v>10</v>
      </c>
      <c r="H24" s="42"/>
      <c r="I24" s="43"/>
      <c r="J24" s="40"/>
      <c r="K24" s="40"/>
      <c r="L24" s="44">
        <f t="shared" si="1"/>
        <v>23</v>
      </c>
      <c r="M24" s="45">
        <f t="shared" si="2"/>
        <v>3</v>
      </c>
      <c r="N24" s="46">
        <f t="shared" si="3"/>
        <v>1.8333333333333333</v>
      </c>
      <c r="O24" s="47"/>
      <c r="P24" s="48">
        <f t="shared" si="4"/>
        <v>1.6666666666666665</v>
      </c>
      <c r="Q24" s="35"/>
      <c r="R24" s="39" t="s">
        <v>50</v>
      </c>
      <c r="S24" s="50" t="s">
        <v>51</v>
      </c>
    </row>
    <row r="25" spans="1:19" s="37" customFormat="1" ht="12.75" x14ac:dyDescent="0.2">
      <c r="A25" s="38">
        <f t="shared" si="5"/>
        <v>23</v>
      </c>
      <c r="B25" s="62" t="s">
        <v>52</v>
      </c>
      <c r="C25" s="63"/>
      <c r="D25" s="64"/>
      <c r="E25" s="63">
        <v>4</v>
      </c>
      <c r="F25" s="63"/>
      <c r="G25" s="63"/>
      <c r="H25" s="65">
        <v>5</v>
      </c>
      <c r="I25" s="66"/>
      <c r="J25" s="63"/>
      <c r="K25" s="63">
        <v>19</v>
      </c>
      <c r="L25" s="64">
        <f t="shared" si="1"/>
        <v>28</v>
      </c>
      <c r="M25" s="45">
        <f t="shared" si="2"/>
        <v>1</v>
      </c>
      <c r="N25" s="46">
        <f t="shared" si="3"/>
        <v>4</v>
      </c>
      <c r="O25" s="47"/>
      <c r="P25" s="48">
        <f t="shared" si="4"/>
        <v>2.25</v>
      </c>
      <c r="Q25" s="35"/>
      <c r="R25" s="39" t="s">
        <v>52</v>
      </c>
      <c r="S25" s="67" t="s">
        <v>53</v>
      </c>
    </row>
    <row r="26" spans="1:19" s="37" customFormat="1" ht="12.75" x14ac:dyDescent="0.2">
      <c r="A26" s="38">
        <f t="shared" si="5"/>
        <v>24</v>
      </c>
      <c r="B26" s="39" t="s">
        <v>54</v>
      </c>
      <c r="C26" s="40">
        <v>1</v>
      </c>
      <c r="D26" s="41"/>
      <c r="E26" s="40">
        <v>15</v>
      </c>
      <c r="F26" s="40">
        <v>12</v>
      </c>
      <c r="G26" s="40"/>
      <c r="H26" s="42"/>
      <c r="I26" s="43"/>
      <c r="J26" s="40">
        <v>10</v>
      </c>
      <c r="K26" s="40"/>
      <c r="L26" s="44">
        <f t="shared" si="1"/>
        <v>38</v>
      </c>
      <c r="M26" s="45">
        <f t="shared" si="2"/>
        <v>3.75</v>
      </c>
      <c r="N26" s="46">
        <f t="shared" si="3"/>
        <v>3.8333333333333335</v>
      </c>
      <c r="O26" s="47"/>
      <c r="P26" s="58">
        <f t="shared" si="4"/>
        <v>2.854166666666667</v>
      </c>
      <c r="Q26" s="35"/>
      <c r="R26" s="39" t="s">
        <v>54</v>
      </c>
      <c r="S26" s="91" t="s">
        <v>55</v>
      </c>
    </row>
    <row r="27" spans="1:19" s="37" customFormat="1" ht="13.5" thickBot="1" x14ac:dyDescent="0.25">
      <c r="A27" s="38">
        <f t="shared" si="5"/>
        <v>25</v>
      </c>
      <c r="B27" s="39" t="s">
        <v>56</v>
      </c>
      <c r="C27" s="40"/>
      <c r="D27" s="41"/>
      <c r="E27" s="40"/>
      <c r="F27" s="40"/>
      <c r="G27" s="40"/>
      <c r="H27" s="42"/>
      <c r="I27" s="43"/>
      <c r="J27" s="40"/>
      <c r="K27" s="40"/>
      <c r="L27" s="44">
        <f t="shared" si="1"/>
        <v>0</v>
      </c>
      <c r="M27" s="45">
        <f t="shared" si="2"/>
        <v>0</v>
      </c>
      <c r="N27" s="46">
        <f t="shared" si="3"/>
        <v>0</v>
      </c>
      <c r="O27" s="47"/>
      <c r="P27" s="48">
        <f t="shared" si="4"/>
        <v>0</v>
      </c>
      <c r="Q27" s="35"/>
      <c r="R27" s="59" t="s">
        <v>56</v>
      </c>
      <c r="S27" s="92"/>
    </row>
    <row r="28" spans="1:19" s="37" customFormat="1" ht="12.75" x14ac:dyDescent="0.2">
      <c r="A28" s="38">
        <f t="shared" si="5"/>
        <v>26</v>
      </c>
      <c r="B28" s="39" t="s">
        <v>57</v>
      </c>
      <c r="C28" s="40"/>
      <c r="D28" s="41"/>
      <c r="E28" s="40"/>
      <c r="F28" s="40"/>
      <c r="G28" s="40"/>
      <c r="H28" s="42"/>
      <c r="I28" s="43"/>
      <c r="J28" s="40"/>
      <c r="K28" s="40"/>
      <c r="L28" s="44">
        <f t="shared" si="1"/>
        <v>0</v>
      </c>
      <c r="M28" s="45">
        <f t="shared" si="2"/>
        <v>0</v>
      </c>
      <c r="N28" s="46">
        <f t="shared" si="3"/>
        <v>0</v>
      </c>
      <c r="O28" s="47"/>
      <c r="P28" s="48">
        <f t="shared" si="4"/>
        <v>0</v>
      </c>
      <c r="Q28" s="35"/>
      <c r="R28" s="93" t="s">
        <v>57</v>
      </c>
      <c r="S28" s="94" t="s">
        <v>58</v>
      </c>
    </row>
    <row r="29" spans="1:19" s="37" customFormat="1" ht="12.75" x14ac:dyDescent="0.2">
      <c r="A29" s="38">
        <f t="shared" si="5"/>
        <v>27</v>
      </c>
      <c r="B29" s="39" t="s">
        <v>59</v>
      </c>
      <c r="C29" s="40"/>
      <c r="D29" s="41"/>
      <c r="E29" s="40">
        <v>10</v>
      </c>
      <c r="F29" s="40"/>
      <c r="G29" s="40"/>
      <c r="H29" s="42"/>
      <c r="I29" s="43"/>
      <c r="J29" s="40"/>
      <c r="K29" s="40"/>
      <c r="L29" s="44">
        <f t="shared" si="1"/>
        <v>10</v>
      </c>
      <c r="M29" s="45">
        <f t="shared" si="2"/>
        <v>2.5</v>
      </c>
      <c r="N29" s="46">
        <f t="shared" si="3"/>
        <v>0</v>
      </c>
      <c r="O29" s="47"/>
      <c r="P29" s="48">
        <f t="shared" si="4"/>
        <v>0.625</v>
      </c>
      <c r="Q29" s="35"/>
      <c r="R29" s="39" t="s">
        <v>59</v>
      </c>
      <c r="S29" s="50" t="s">
        <v>60</v>
      </c>
    </row>
    <row r="30" spans="1:19" s="37" customFormat="1" ht="12.75" x14ac:dyDescent="0.2">
      <c r="A30" s="38">
        <f t="shared" si="5"/>
        <v>28</v>
      </c>
      <c r="B30" s="39" t="s">
        <v>61</v>
      </c>
      <c r="C30" s="40">
        <v>1</v>
      </c>
      <c r="D30" s="41"/>
      <c r="E30" s="40">
        <v>15</v>
      </c>
      <c r="F30" s="40"/>
      <c r="G30" s="40">
        <v>2</v>
      </c>
      <c r="H30" s="42"/>
      <c r="I30" s="43"/>
      <c r="J30" s="40"/>
      <c r="K30" s="40"/>
      <c r="L30" s="44">
        <f t="shared" si="1"/>
        <v>18</v>
      </c>
      <c r="M30" s="45">
        <f t="shared" si="2"/>
        <v>3.75</v>
      </c>
      <c r="N30" s="46">
        <f t="shared" si="3"/>
        <v>0.5</v>
      </c>
      <c r="O30" s="47"/>
      <c r="P30" s="48">
        <f t="shared" si="4"/>
        <v>1.1875</v>
      </c>
      <c r="Q30" s="35"/>
      <c r="R30" s="39" t="s">
        <v>61</v>
      </c>
      <c r="S30" s="50" t="s">
        <v>62</v>
      </c>
    </row>
    <row r="31" spans="1:19" s="37" customFormat="1" ht="13.5" thickBot="1" x14ac:dyDescent="0.25">
      <c r="A31" s="95">
        <f t="shared" si="5"/>
        <v>29</v>
      </c>
      <c r="B31" s="59" t="s">
        <v>63</v>
      </c>
      <c r="C31" s="96">
        <v>1</v>
      </c>
      <c r="D31" s="97"/>
      <c r="E31" s="96">
        <v>2</v>
      </c>
      <c r="F31" s="96"/>
      <c r="G31" s="96"/>
      <c r="H31" s="98"/>
      <c r="I31" s="99"/>
      <c r="J31" s="96"/>
      <c r="K31" s="96"/>
      <c r="L31" s="100">
        <f t="shared" si="1"/>
        <v>3</v>
      </c>
      <c r="M31" s="101">
        <f t="shared" si="2"/>
        <v>0.5</v>
      </c>
      <c r="N31" s="102">
        <f t="shared" si="3"/>
        <v>0.16666666666666666</v>
      </c>
      <c r="O31" s="103"/>
      <c r="P31" s="104">
        <f t="shared" si="4"/>
        <v>0.20833333333333331</v>
      </c>
      <c r="Q31" s="35"/>
      <c r="R31" s="68" t="s">
        <v>63</v>
      </c>
      <c r="S31" s="60" t="s">
        <v>64</v>
      </c>
    </row>
    <row r="32" spans="1:19" ht="16.5" thickBot="1" x14ac:dyDescent="0.3">
      <c r="A32" s="105"/>
      <c r="B32" s="106"/>
      <c r="C32" s="107"/>
      <c r="D32" s="108"/>
      <c r="E32" s="107"/>
      <c r="F32" s="107"/>
      <c r="G32" s="107"/>
      <c r="H32" s="109"/>
      <c r="I32" s="110"/>
      <c r="J32" s="107"/>
      <c r="K32" s="107"/>
      <c r="L32" s="111"/>
      <c r="M32" s="112"/>
      <c r="N32" s="113"/>
      <c r="O32" s="114"/>
      <c r="P32" s="115"/>
    </row>
    <row r="33" spans="2:2" s="117" customFormat="1" x14ac:dyDescent="0.25">
      <c r="B33" s="118">
        <f ca="1">NOW()</f>
        <v>41631.376759606479</v>
      </c>
    </row>
  </sheetData>
  <mergeCells count="1">
    <mergeCell ref="M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Deda</dc:creator>
  <cp:lastModifiedBy>Deda</cp:lastModifiedBy>
  <dcterms:created xsi:type="dcterms:W3CDTF">2013-12-22T13:50:34Z</dcterms:created>
  <dcterms:modified xsi:type="dcterms:W3CDTF">2013-12-23T05:02:52Z</dcterms:modified>
</cp:coreProperties>
</file>